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 firstSheet="2" activeTab="2"/>
  </bookViews>
  <sheets>
    <sheet name="03 C0101 1 Saucillo (2)" sheetId="46" r:id="rId1"/>
    <sheet name="Mat" sheetId="34" r:id="rId2"/>
    <sheet name="Apoyo predomingo" sheetId="50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0" l="1"/>
  <c r="L11" i="50"/>
  <c r="M11" i="50"/>
  <c r="N11" i="50"/>
  <c r="Q10" i="50"/>
  <c r="J11" i="50" l="1"/>
  <c r="I11" i="50"/>
  <c r="H11" i="50"/>
  <c r="G11" i="50"/>
  <c r="F11" i="50"/>
  <c r="E11" i="50"/>
  <c r="Q9" i="50"/>
  <c r="Q5" i="50"/>
  <c r="Q4" i="50"/>
  <c r="J11" i="46" l="1"/>
  <c r="I11" i="46"/>
  <c r="H11" i="46"/>
  <c r="G11" i="46"/>
  <c r="F11" i="46"/>
  <c r="E11" i="46"/>
  <c r="Q10" i="46"/>
  <c r="Q9" i="46"/>
  <c r="Q5" i="46"/>
  <c r="Q4" i="46"/>
  <c r="D5" i="34" l="1"/>
  <c r="E5" i="34"/>
  <c r="F5" i="34"/>
  <c r="C5" i="34"/>
  <c r="C6" i="34"/>
  <c r="E6" i="34"/>
  <c r="F6" i="34"/>
  <c r="D6" i="34"/>
  <c r="I27" i="34" l="1"/>
  <c r="I24" i="34"/>
  <c r="L13" i="34" l="1"/>
  <c r="L11" i="34"/>
  <c r="J11" i="34"/>
  <c r="K11" i="34"/>
  <c r="I11" i="34"/>
  <c r="B11" i="34"/>
  <c r="I16" i="34" l="1"/>
  <c r="I17" i="34"/>
  <c r="I18" i="34"/>
  <c r="I15" i="34"/>
  <c r="F18" i="34"/>
  <c r="E17" i="34"/>
  <c r="D16" i="34"/>
  <c r="C15" i="34"/>
  <c r="B19" i="34"/>
  <c r="D14" i="34"/>
  <c r="I14" i="34" s="1"/>
  <c r="E14" i="34"/>
  <c r="F14" i="34"/>
  <c r="G14" i="34"/>
  <c r="H14" i="34"/>
  <c r="C14" i="34"/>
  <c r="I13" i="34"/>
  <c r="E4" i="34"/>
  <c r="G7" i="34"/>
  <c r="G8" i="34"/>
  <c r="G9" i="34"/>
  <c r="G10" i="34"/>
  <c r="G5" i="34"/>
  <c r="G6" i="34"/>
  <c r="F8" i="34"/>
  <c r="E7" i="34"/>
  <c r="G3" i="34"/>
  <c r="F4" i="34" s="1"/>
  <c r="C4" i="34"/>
  <c r="G11" i="34" l="1"/>
  <c r="G4" i="34"/>
  <c r="D4" i="34"/>
</calcChain>
</file>

<file path=xl/sharedStrings.xml><?xml version="1.0" encoding="utf-8"?>
<sst xmlns="http://schemas.openxmlformats.org/spreadsheetml/2006/main" count="94" uniqueCount="41">
  <si>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</si>
  <si>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</si>
  <si>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</si>
  <si>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</si>
  <si>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</si>
  <si>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</si>
  <si>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</si>
  <si>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</si>
  <si>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</si>
  <si>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</si>
  <si>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</si>
  <si>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</si>
  <si>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</si>
  <si>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</si>
  <si>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</si>
  <si>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</si>
  <si>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</si>
  <si>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ACTIVIDAD   C0101</t>
  </si>
  <si>
    <t>VALORES LOGRADOS</t>
  </si>
  <si>
    <t>Nombre del Indicador</t>
  </si>
  <si>
    <t>poblacion</t>
  </si>
  <si>
    <t>0-2 años</t>
  </si>
  <si>
    <t>3-5 años</t>
  </si>
  <si>
    <t>6-11 años</t>
  </si>
  <si>
    <t>12-14 años</t>
  </si>
  <si>
    <t>inicial</t>
  </si>
  <si>
    <t>preescolar</t>
  </si>
  <si>
    <t>primaria</t>
  </si>
  <si>
    <t>secundaria</t>
  </si>
  <si>
    <t>migrantes</t>
  </si>
  <si>
    <t>especial</t>
  </si>
  <si>
    <t>entidad</t>
  </si>
  <si>
    <t>fed transf</t>
  </si>
  <si>
    <t>Juridico</t>
  </si>
  <si>
    <t>Porcentaje de trámites administrativos para la atención de educación en la Normal Ricardo Flores Magón realizados</t>
  </si>
  <si>
    <t>Trámites administrativos realizados en la Normal Ricardo Flores Magón.</t>
  </si>
  <si>
    <t xml:space="preserve"> Trámites administrativos requeridos en la Normal Ricardo Flores Magón.</t>
  </si>
  <si>
    <t>Componente C04</t>
  </si>
  <si>
    <t>Porcentaje de apoyos de predomingos entregados</t>
  </si>
  <si>
    <t>Apoyos de predomingos entregados</t>
  </si>
  <si>
    <t>Apoyos de predomingos planeados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</si>
</sst>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0" fontId="0" fillId="0" borderId="0" xfId="2" applyNumberFormat="1" applyFont="1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43" fontId="0" fillId="0" borderId="0" xfId="0" applyNumberFormat="1"/>
    <xf numFmtId="164" fontId="0" fillId="5" borderId="0" xfId="1" applyNumberFormat="1" applyFont="1" applyFill="1"/>
    <xf numFmtId="10" fontId="0" fillId="5" borderId="0" xfId="2" applyNumberFormat="1" applyFont="1" applyFill="1"/>
    <xf numFmtId="9" fontId="0" fillId="5" borderId="0" xfId="2" applyFont="1" applyFill="1"/>
    <xf numFmtId="164" fontId="0" fillId="0" borderId="4" xfId="1" applyNumberFormat="1" applyFont="1" applyBorder="1"/>
    <xf numFmtId="3" fontId="0" fillId="0" borderId="0" xfId="0" applyNumberFormat="1"/>
    <xf numFmtId="164" fontId="0" fillId="0" borderId="4" xfId="0" applyNumberFormat="1" applyBorder="1"/>
    <xf numFmtId="10" fontId="3" fillId="0" borderId="0" xfId="2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11" zoomScaleNormal="100" workbookViewId="0">
      <selection activeCell="Q22" sqref="Q22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4.85546875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20" t="s">
        <v>0</v>
      </c>
      <c r="B2" s="20" t="s">
        <v>19</v>
      </c>
      <c r="C2" s="20" t="s">
        <v>1</v>
      </c>
      <c r="D2" s="20" t="s">
        <v>2</v>
      </c>
      <c r="E2" s="20" t="s">
        <v>3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23" t="s">
        <v>17</v>
      </c>
      <c r="B4" s="23" t="s">
        <v>34</v>
      </c>
      <c r="C4" s="3" t="s">
        <v>35</v>
      </c>
      <c r="D4" s="5">
        <v>4103</v>
      </c>
      <c r="E4" s="8">
        <v>86</v>
      </c>
      <c r="F4" s="8">
        <v>1023</v>
      </c>
      <c r="G4" s="8">
        <v>89</v>
      </c>
      <c r="H4" s="8">
        <v>46</v>
      </c>
      <c r="I4" s="8">
        <v>53</v>
      </c>
      <c r="J4" s="3">
        <v>63</v>
      </c>
      <c r="K4" s="3">
        <v>491</v>
      </c>
      <c r="L4" s="3">
        <v>95</v>
      </c>
      <c r="M4" s="3">
        <v>66</v>
      </c>
      <c r="N4" s="3">
        <v>1073</v>
      </c>
      <c r="O4" s="3">
        <v>954</v>
      </c>
      <c r="P4" s="3">
        <v>64</v>
      </c>
      <c r="Q4" s="5">
        <f>SUM(E4:P4)</f>
        <v>4103</v>
      </c>
    </row>
    <row r="5" spans="1:17" s="4" customFormat="1" ht="33.75" customHeight="1" x14ac:dyDescent="0.25">
      <c r="A5" s="23"/>
      <c r="B5" s="23"/>
      <c r="C5" s="3" t="s">
        <v>36</v>
      </c>
      <c r="D5" s="5">
        <v>4103</v>
      </c>
      <c r="E5" s="8">
        <v>86</v>
      </c>
      <c r="F5" s="8">
        <v>1023</v>
      </c>
      <c r="G5" s="8">
        <v>89</v>
      </c>
      <c r="H5" s="8">
        <v>46</v>
      </c>
      <c r="I5" s="8">
        <v>53</v>
      </c>
      <c r="J5" s="3">
        <v>63</v>
      </c>
      <c r="K5" s="3">
        <v>491</v>
      </c>
      <c r="L5" s="3">
        <v>95</v>
      </c>
      <c r="M5" s="3">
        <v>66</v>
      </c>
      <c r="N5" s="3">
        <v>1073</v>
      </c>
      <c r="O5" s="3">
        <v>954</v>
      </c>
      <c r="P5" s="3">
        <v>64</v>
      </c>
      <c r="Q5" s="5">
        <f>SUM(E5:P5)</f>
        <v>4103</v>
      </c>
    </row>
    <row r="7" spans="1:17" x14ac:dyDescent="0.25">
      <c r="E7" s="20" t="s">
        <v>18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21" t="s">
        <v>35</v>
      </c>
      <c r="D9" s="22"/>
      <c r="E9" s="7">
        <v>56</v>
      </c>
      <c r="F9" s="7">
        <v>1629</v>
      </c>
      <c r="G9" s="7">
        <v>206</v>
      </c>
      <c r="H9" s="7">
        <v>42</v>
      </c>
      <c r="I9" s="7">
        <v>23</v>
      </c>
      <c r="J9" s="7">
        <v>138</v>
      </c>
      <c r="K9" s="3"/>
      <c r="L9" s="3"/>
      <c r="M9" s="3"/>
      <c r="N9" s="3"/>
      <c r="O9" s="3"/>
      <c r="P9" s="3"/>
      <c r="Q9" s="3">
        <f>SUM(E9:P9)</f>
        <v>2094</v>
      </c>
    </row>
    <row r="10" spans="1:17" s="4" customFormat="1" ht="30.75" customHeight="1" x14ac:dyDescent="0.25">
      <c r="C10" s="21" t="s">
        <v>36</v>
      </c>
      <c r="D10" s="22"/>
      <c r="E10" s="7">
        <v>56</v>
      </c>
      <c r="F10" s="7">
        <v>1629</v>
      </c>
      <c r="G10" s="7">
        <v>206</v>
      </c>
      <c r="H10" s="7">
        <v>42</v>
      </c>
      <c r="I10" s="7">
        <v>23</v>
      </c>
      <c r="J10" s="7">
        <v>138</v>
      </c>
      <c r="K10" s="3"/>
      <c r="L10" s="3"/>
      <c r="M10" s="3"/>
      <c r="N10" s="3"/>
      <c r="O10" s="3"/>
      <c r="P10" s="3"/>
      <c r="Q10" s="3">
        <f>SUM(E10:P10)</f>
        <v>2094</v>
      </c>
    </row>
    <row r="11" spans="1:17" x14ac:dyDescent="0.25">
      <c r="E11" s="19">
        <f>E9/E10</f>
        <v>1</v>
      </c>
      <c r="F11" s="19">
        <f t="shared" ref="F11:J11" si="0">F9/F10</f>
        <v>1</v>
      </c>
      <c r="G11" s="19">
        <f t="shared" si="0"/>
        <v>1</v>
      </c>
      <c r="H11" s="19">
        <f t="shared" si="0"/>
        <v>1</v>
      </c>
      <c r="I11" s="19">
        <f t="shared" si="0"/>
        <v>1</v>
      </c>
      <c r="J11" s="19">
        <f t="shared" si="0"/>
        <v>1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Q22" sqref="Q22"/>
    </sheetView>
  </sheetViews>
  <sheetFormatPr baseColWidth="10" defaultRowHeight="15" x14ac:dyDescent="0.25"/>
  <sheetData>
    <row r="1" spans="1:12" x14ac:dyDescent="0.25">
      <c r="C1" t="s">
        <v>20</v>
      </c>
    </row>
    <row r="2" spans="1:12" x14ac:dyDescent="0.25">
      <c r="C2" t="s">
        <v>21</v>
      </c>
      <c r="D2" t="s">
        <v>22</v>
      </c>
      <c r="E2" t="s">
        <v>23</v>
      </c>
      <c r="F2" t="s">
        <v>24</v>
      </c>
    </row>
    <row r="3" spans="1:12" x14ac:dyDescent="0.25">
      <c r="C3" s="13">
        <v>183094</v>
      </c>
      <c r="D3" s="13">
        <v>187131</v>
      </c>
      <c r="E3" s="13">
        <v>385307</v>
      </c>
      <c r="F3" s="13">
        <v>198198</v>
      </c>
      <c r="G3" s="13">
        <f>SUM(C3:F3)</f>
        <v>953730</v>
      </c>
    </row>
    <row r="4" spans="1:12" x14ac:dyDescent="0.25">
      <c r="C4" s="14">
        <f>C3/$G$3</f>
        <v>0.19197676491250143</v>
      </c>
      <c r="D4" s="14">
        <f>D3/$G$3</f>
        <v>0.19620961907458084</v>
      </c>
      <c r="E4" s="14">
        <f>E3/$G$3</f>
        <v>0.4040000838811823</v>
      </c>
      <c r="F4" s="14">
        <f>F3/$G$3</f>
        <v>0.2078135321317354</v>
      </c>
      <c r="G4" s="15">
        <f>SUM(C4:F4)</f>
        <v>1</v>
      </c>
      <c r="I4" t="s">
        <v>31</v>
      </c>
      <c r="K4" t="s">
        <v>32</v>
      </c>
    </row>
    <row r="5" spans="1:12" x14ac:dyDescent="0.25">
      <c r="A5" t="s">
        <v>25</v>
      </c>
      <c r="B5" s="10">
        <v>16301</v>
      </c>
      <c r="C5" s="12">
        <f>$B$5*C4</f>
        <v>3129.4132448386858</v>
      </c>
      <c r="D5" s="12">
        <f t="shared" ref="D5:F5" si="0">$B$5*D4</f>
        <v>3198.4130005347424</v>
      </c>
      <c r="E5" s="12">
        <f t="shared" si="0"/>
        <v>6585.6053673471524</v>
      </c>
      <c r="F5" s="12">
        <f t="shared" si="0"/>
        <v>3387.5683872794189</v>
      </c>
      <c r="G5" s="12">
        <f>SUM(C5:F5)</f>
        <v>16301</v>
      </c>
      <c r="I5" s="10">
        <v>16301</v>
      </c>
      <c r="K5" s="10">
        <v>1301</v>
      </c>
    </row>
    <row r="6" spans="1:12" x14ac:dyDescent="0.25">
      <c r="A6" t="s">
        <v>26</v>
      </c>
      <c r="B6" s="10">
        <v>11143</v>
      </c>
      <c r="C6" s="12">
        <f>$B$6*C4</f>
        <v>2139.1970914200033</v>
      </c>
      <c r="D6" s="12">
        <f>$B$6*D4</f>
        <v>2186.3637853480545</v>
      </c>
      <c r="E6" s="12">
        <f t="shared" ref="E6:F6" si="1">$B$6*E4</f>
        <v>4501.7729346880142</v>
      </c>
      <c r="F6" s="12">
        <f t="shared" si="1"/>
        <v>2315.6661885439275</v>
      </c>
      <c r="G6" s="12">
        <f t="shared" ref="G6:G10" si="2">SUM(C6:F6)</f>
        <v>11143</v>
      </c>
      <c r="I6" s="10">
        <v>111143</v>
      </c>
      <c r="K6" s="10">
        <v>68667</v>
      </c>
    </row>
    <row r="7" spans="1:12" x14ac:dyDescent="0.25">
      <c r="A7" t="s">
        <v>27</v>
      </c>
      <c r="B7" s="10">
        <v>403346</v>
      </c>
      <c r="E7" s="12">
        <f>B7*E4</f>
        <v>162951.81783313936</v>
      </c>
      <c r="G7" s="12">
        <f t="shared" si="2"/>
        <v>162951.81783313936</v>
      </c>
      <c r="I7" s="10">
        <v>403346</v>
      </c>
      <c r="K7" s="10">
        <v>274240</v>
      </c>
    </row>
    <row r="8" spans="1:12" x14ac:dyDescent="0.25">
      <c r="A8" t="s">
        <v>28</v>
      </c>
      <c r="B8" s="10">
        <v>185093</v>
      </c>
      <c r="F8" s="12">
        <f>B8*F4</f>
        <v>38464.830102859298</v>
      </c>
      <c r="G8" s="12">
        <f t="shared" si="2"/>
        <v>38464.830102859298</v>
      </c>
      <c r="I8" s="10">
        <v>185093</v>
      </c>
      <c r="K8" s="10">
        <v>124856</v>
      </c>
    </row>
    <row r="9" spans="1:12" x14ac:dyDescent="0.25">
      <c r="A9" t="s">
        <v>29</v>
      </c>
      <c r="B9" s="10">
        <v>884</v>
      </c>
      <c r="G9" s="12">
        <f t="shared" si="2"/>
        <v>0</v>
      </c>
      <c r="I9" s="10">
        <v>884</v>
      </c>
      <c r="K9" s="10">
        <v>884</v>
      </c>
    </row>
    <row r="10" spans="1:12" x14ac:dyDescent="0.25">
      <c r="A10" t="s">
        <v>30</v>
      </c>
      <c r="B10" s="16">
        <v>2454</v>
      </c>
      <c r="G10" s="12">
        <f t="shared" si="2"/>
        <v>0</v>
      </c>
      <c r="I10" s="16">
        <v>2454</v>
      </c>
      <c r="K10" s="16">
        <v>1736</v>
      </c>
      <c r="L10" s="10"/>
    </row>
    <row r="11" spans="1:12" x14ac:dyDescent="0.25">
      <c r="B11" s="9">
        <f>SUM(B5:B10)</f>
        <v>619221</v>
      </c>
      <c r="G11" s="12">
        <f>SUM(G5:G10)</f>
        <v>228860.64793599866</v>
      </c>
      <c r="I11" s="9">
        <f>SUM(I5:I10)</f>
        <v>719221</v>
      </c>
      <c r="J11" s="6">
        <f>I11/G3</f>
        <v>0.75411384773468382</v>
      </c>
      <c r="K11" s="9">
        <f>SUM(K5:K10)</f>
        <v>471684</v>
      </c>
      <c r="L11" s="6">
        <f>K11/G3</f>
        <v>0.49456764493095529</v>
      </c>
    </row>
    <row r="12" spans="1:12" x14ac:dyDescent="0.25">
      <c r="K12" s="17"/>
    </row>
    <row r="13" spans="1:12" x14ac:dyDescent="0.25">
      <c r="C13" s="10">
        <v>16301</v>
      </c>
      <c r="D13" s="10">
        <v>11143</v>
      </c>
      <c r="E13" s="10">
        <v>403346</v>
      </c>
      <c r="F13" s="10">
        <v>185093</v>
      </c>
      <c r="G13" s="10">
        <v>884</v>
      </c>
      <c r="H13" s="10">
        <v>2454</v>
      </c>
      <c r="I13" s="9">
        <f>SUM(C13:H13)</f>
        <v>619221</v>
      </c>
      <c r="K13" s="18">
        <v>471684</v>
      </c>
      <c r="L13" s="6">
        <f>((K13/K14)-1)</f>
        <v>-1.3902419648195607E-2</v>
      </c>
    </row>
    <row r="14" spans="1:12" x14ac:dyDescent="0.25">
      <c r="C14" s="11">
        <f t="shared" ref="C14:H14" si="3">C13/$I$13</f>
        <v>2.6325011587139326E-2</v>
      </c>
      <c r="D14" s="11">
        <f t="shared" si="3"/>
        <v>1.7995190731580485E-2</v>
      </c>
      <c r="E14" s="11">
        <f t="shared" si="3"/>
        <v>0.65137648755452415</v>
      </c>
      <c r="F14" s="11">
        <f t="shared" si="3"/>
        <v>0.29891266607560146</v>
      </c>
      <c r="G14" s="11">
        <f t="shared" si="3"/>
        <v>1.427600162139204E-3</v>
      </c>
      <c r="H14" s="11">
        <f t="shared" si="3"/>
        <v>3.963043889015392E-3</v>
      </c>
      <c r="I14" s="11">
        <f>SUM(C14:H14)</f>
        <v>0.99999999999999989</v>
      </c>
      <c r="K14" s="17">
        <v>478334</v>
      </c>
    </row>
    <row r="15" spans="1:12" x14ac:dyDescent="0.25">
      <c r="A15" t="s">
        <v>21</v>
      </c>
      <c r="B15" s="13">
        <v>183094</v>
      </c>
      <c r="C15" s="12">
        <f>B15*C14</f>
        <v>4819.9516715356876</v>
      </c>
      <c r="I15" s="12">
        <f>SUM(C15:H15)</f>
        <v>4819.9516715356876</v>
      </c>
    </row>
    <row r="16" spans="1:12" x14ac:dyDescent="0.25">
      <c r="A16" t="s">
        <v>22</v>
      </c>
      <c r="B16" s="13">
        <v>187131</v>
      </c>
      <c r="D16" s="12">
        <f>B16*D14</f>
        <v>3367.4580367913877</v>
      </c>
      <c r="I16" s="12">
        <f t="shared" ref="I16:I18" si="4">SUM(C16:H16)</f>
        <v>3367.4580367913877</v>
      </c>
    </row>
    <row r="17" spans="1:9" x14ac:dyDescent="0.25">
      <c r="A17" t="s">
        <v>23</v>
      </c>
      <c r="B17" s="13">
        <v>385307</v>
      </c>
      <c r="E17" s="12">
        <f>B17*E14</f>
        <v>250979.92029017102</v>
      </c>
      <c r="I17" s="12">
        <f t="shared" si="4"/>
        <v>250979.92029017102</v>
      </c>
    </row>
    <row r="18" spans="1:9" x14ac:dyDescent="0.25">
      <c r="A18" t="s">
        <v>24</v>
      </c>
      <c r="B18" s="13">
        <v>198198</v>
      </c>
      <c r="F18" s="12">
        <f>B18*F14</f>
        <v>59243.892590852061</v>
      </c>
      <c r="I18" s="12">
        <f t="shared" si="4"/>
        <v>59243.892590852061</v>
      </c>
    </row>
    <row r="19" spans="1:9" x14ac:dyDescent="0.25">
      <c r="B19" s="9">
        <f>SUM(B15:B18)</f>
        <v>953730</v>
      </c>
    </row>
    <row r="23" spans="1:9" x14ac:dyDescent="0.25">
      <c r="H23" t="s">
        <v>33</v>
      </c>
    </row>
    <row r="24" spans="1:9" x14ac:dyDescent="0.25">
      <c r="H24">
        <v>90</v>
      </c>
      <c r="I24" s="6">
        <f>H24/H25</f>
        <v>0.84112149532710279</v>
      </c>
    </row>
    <row r="25" spans="1:9" x14ac:dyDescent="0.25">
      <c r="H25">
        <v>107</v>
      </c>
      <c r="I25" s="6"/>
    </row>
    <row r="26" spans="1:9" x14ac:dyDescent="0.25">
      <c r="I26" s="6"/>
    </row>
    <row r="27" spans="1:9" x14ac:dyDescent="0.25">
      <c r="H27">
        <v>89</v>
      </c>
      <c r="I27" s="6">
        <f>H27/H28</f>
        <v>0.89</v>
      </c>
    </row>
    <row r="28" spans="1:9" x14ac:dyDescent="0.25">
      <c r="H28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L4" sqref="L4:N5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1" width="4.85546875" style="1" bestFit="1" customWidth="1"/>
    <col min="12" max="12" width="5.5703125" style="1" bestFit="1" customWidth="1"/>
    <col min="13" max="13" width="6" style="1" bestFit="1" customWidth="1"/>
    <col min="14" max="14" width="5.1406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20" t="s">
        <v>0</v>
      </c>
      <c r="B2" s="20" t="s">
        <v>19</v>
      </c>
      <c r="C2" s="20" t="s">
        <v>1</v>
      </c>
      <c r="D2" s="20" t="s">
        <v>2</v>
      </c>
      <c r="E2" s="20" t="s">
        <v>3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47.25" customHeight="1" x14ac:dyDescent="0.25">
      <c r="A4" s="23" t="s">
        <v>37</v>
      </c>
      <c r="B4" s="23" t="s">
        <v>38</v>
      </c>
      <c r="C4" s="3" t="s">
        <v>39</v>
      </c>
      <c r="D4" s="5">
        <v>5063</v>
      </c>
      <c r="E4" s="8">
        <v>399</v>
      </c>
      <c r="F4" s="8">
        <v>399</v>
      </c>
      <c r="G4" s="8">
        <v>399</v>
      </c>
      <c r="H4" s="8">
        <v>399</v>
      </c>
      <c r="I4" s="8">
        <v>399</v>
      </c>
      <c r="J4" s="8">
        <v>399</v>
      </c>
      <c r="K4" s="8">
        <v>399</v>
      </c>
      <c r="L4" s="8">
        <v>454</v>
      </c>
      <c r="M4" s="8">
        <v>454</v>
      </c>
      <c r="N4" s="8">
        <v>454</v>
      </c>
      <c r="O4" s="3">
        <v>454</v>
      </c>
      <c r="P4" s="3">
        <v>454</v>
      </c>
      <c r="Q4" s="5">
        <f>SUM(E4:P4)</f>
        <v>5063</v>
      </c>
    </row>
    <row r="5" spans="1:17" s="4" customFormat="1" ht="40.5" customHeight="1" x14ac:dyDescent="0.25">
      <c r="A5" s="23"/>
      <c r="B5" s="23"/>
      <c r="C5" s="3" t="s">
        <v>40</v>
      </c>
      <c r="D5" s="5">
        <v>5063</v>
      </c>
      <c r="E5" s="8">
        <v>399</v>
      </c>
      <c r="F5" s="8">
        <v>399</v>
      </c>
      <c r="G5" s="8">
        <v>399</v>
      </c>
      <c r="H5" s="8">
        <v>399</v>
      </c>
      <c r="I5" s="8">
        <v>399</v>
      </c>
      <c r="J5" s="8">
        <v>399</v>
      </c>
      <c r="K5" s="8">
        <v>399</v>
      </c>
      <c r="L5" s="8">
        <v>454</v>
      </c>
      <c r="M5" s="8">
        <v>454</v>
      </c>
      <c r="N5" s="8">
        <v>454</v>
      </c>
      <c r="O5" s="3">
        <v>454</v>
      </c>
      <c r="P5" s="3">
        <v>454</v>
      </c>
      <c r="Q5" s="5">
        <f>SUM(E5:P5)</f>
        <v>5063</v>
      </c>
    </row>
    <row r="7" spans="1:17" x14ac:dyDescent="0.25">
      <c r="E7" s="20" t="s">
        <v>18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21" t="s">
        <v>39</v>
      </c>
      <c r="D9" s="22"/>
      <c r="E9" s="7">
        <v>398</v>
      </c>
      <c r="F9" s="7">
        <v>399</v>
      </c>
      <c r="G9" s="7">
        <v>397</v>
      </c>
      <c r="H9" s="7">
        <v>399</v>
      </c>
      <c r="I9" s="7">
        <v>397</v>
      </c>
      <c r="J9" s="7">
        <v>397</v>
      </c>
      <c r="K9" s="7">
        <v>397</v>
      </c>
      <c r="L9" s="7">
        <v>0</v>
      </c>
      <c r="M9" s="7">
        <v>780</v>
      </c>
      <c r="N9" s="7">
        <v>0</v>
      </c>
      <c r="O9" s="3"/>
      <c r="P9" s="3"/>
      <c r="Q9" s="3">
        <f>SUM(E9:P9)</f>
        <v>3564</v>
      </c>
    </row>
    <row r="10" spans="1:17" s="4" customFormat="1" ht="30.75" customHeight="1" x14ac:dyDescent="0.25">
      <c r="C10" s="21" t="s">
        <v>40</v>
      </c>
      <c r="D10" s="22"/>
      <c r="E10" s="7">
        <v>5063</v>
      </c>
      <c r="F10" s="7">
        <v>5063</v>
      </c>
      <c r="G10" s="7">
        <v>5063</v>
      </c>
      <c r="H10" s="7">
        <v>5063</v>
      </c>
      <c r="I10" s="7">
        <v>5063</v>
      </c>
      <c r="J10" s="7">
        <v>5063</v>
      </c>
      <c r="K10" s="7">
        <v>5063</v>
      </c>
      <c r="L10" s="7">
        <v>5063</v>
      </c>
      <c r="M10" s="7">
        <v>5063</v>
      </c>
      <c r="N10" s="7">
        <v>5063</v>
      </c>
      <c r="O10" s="3"/>
      <c r="P10" s="3"/>
      <c r="Q10" s="3">
        <f>N10</f>
        <v>5063</v>
      </c>
    </row>
    <row r="11" spans="1:17" x14ac:dyDescent="0.25">
      <c r="E11" s="19">
        <f>E9/E10</f>
        <v>7.8609520047402723E-2</v>
      </c>
      <c r="F11" s="19">
        <f t="shared" ref="F11:N11" si="0">F9/F10</f>
        <v>7.8807031404305741E-2</v>
      </c>
      <c r="G11" s="19">
        <f t="shared" si="0"/>
        <v>7.8412008690499704E-2</v>
      </c>
      <c r="H11" s="19">
        <f t="shared" si="0"/>
        <v>7.8807031404305741E-2</v>
      </c>
      <c r="I11" s="19">
        <f t="shared" si="0"/>
        <v>7.8412008690499704E-2</v>
      </c>
      <c r="J11" s="19">
        <f t="shared" si="0"/>
        <v>7.8412008690499704E-2</v>
      </c>
      <c r="K11" s="19">
        <f t="shared" si="0"/>
        <v>7.8412008690499704E-2</v>
      </c>
      <c r="L11" s="19">
        <f t="shared" si="0"/>
        <v>0</v>
      </c>
      <c r="M11" s="19">
        <f t="shared" si="0"/>
        <v>0.15405885838435709</v>
      </c>
      <c r="N11" s="19">
        <f t="shared" si="0"/>
        <v>0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03 C0101 1 Saucillo (2)</vt:lpstr>
      <vt:lpstr>Mat</vt:lpstr>
      <vt:lpstr>Apoyo predomingo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2024-11-19T19:43:36Z</dcterms:modified>
</cp:coreProperties>
</file>